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e41c8b22776dc3e/Documents/CEVI-VD 2024/"/>
    </mc:Choice>
  </mc:AlternateContent>
  <xr:revisionPtr revIDLastSave="66" documentId="8_{C0F2AC3F-E7AB-46D4-BD7A-03A4799C3D6E}" xr6:coauthVersionLast="47" xr6:coauthVersionMax="47" xr10:uidLastSave="{EDB883A7-F66B-4C12-AF6F-709390238DED}"/>
  <bookViews>
    <workbookView xWindow="19090" yWindow="-110" windowWidth="19420" windowHeight="10300" xr2:uid="{A50D2E79-04C0-48B5-B500-584E9E644DE4}"/>
  </bookViews>
  <sheets>
    <sheet name="2026" sheetId="1" r:id="rId1"/>
    <sheet name="Tabelle2" sheetId="2" state="hidden" r:id="rId2"/>
    <sheet name="offene Fachgebietsentschädigung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3" i="1" l="1"/>
  <c r="C47" i="1"/>
  <c r="C43" i="1"/>
  <c r="C12" i="1"/>
  <c r="C17" i="1" s="1"/>
  <c r="D25" i="2"/>
  <c r="D29" i="2" s="1"/>
  <c r="C45" i="1" l="1"/>
  <c r="C50" i="1" s="1"/>
  <c r="D8" i="2"/>
</calcChain>
</file>

<file path=xl/sharedStrings.xml><?xml version="1.0" encoding="utf-8"?>
<sst xmlns="http://schemas.openxmlformats.org/spreadsheetml/2006/main" count="71" uniqueCount="54">
  <si>
    <t>Betrag</t>
  </si>
  <si>
    <t>Zwischentotal</t>
  </si>
  <si>
    <t>offene Rückerstattungen</t>
  </si>
  <si>
    <t>Heitere Events</t>
  </si>
  <si>
    <t>offene Aufwände</t>
  </si>
  <si>
    <t>Unfallversicherung</t>
  </si>
  <si>
    <t>Coop Mineralöl</t>
  </si>
  <si>
    <t>Geschäftsversicherung</t>
  </si>
  <si>
    <t>Fahrzeugversicherung</t>
  </si>
  <si>
    <t>SVA</t>
  </si>
  <si>
    <t>Abstellplazmiete</t>
  </si>
  <si>
    <t>Verkehrsabgaben</t>
  </si>
  <si>
    <t>Daueraufträge 3 Monate</t>
  </si>
  <si>
    <t>Titel</t>
  </si>
  <si>
    <t>Vermögensübersicht bis Ende 2025 (Schätzung)</t>
  </si>
  <si>
    <t>ca</t>
  </si>
  <si>
    <t>Argovia Fest</t>
  </si>
  <si>
    <t>MwSt. Q2, Q3 &amp; Q4</t>
  </si>
  <si>
    <t xml:space="preserve">    </t>
  </si>
  <si>
    <t>???</t>
  </si>
  <si>
    <t>Bonus bei der Auszahlung</t>
  </si>
  <si>
    <t>Total</t>
  </si>
  <si>
    <t>Weihnachtsmarkt Zofingen</t>
  </si>
  <si>
    <t>Samichlaus Brittnau</t>
  </si>
  <si>
    <t>offene Rechnungen / Einsätze 2025:</t>
  </si>
  <si>
    <t>MwSt. Q4</t>
  </si>
  <si>
    <t>Prognose Bankkonto Ende 2025</t>
  </si>
  <si>
    <t>Geschäftsversicherung 2026</t>
  </si>
  <si>
    <t>Domain Swizzonic 2026</t>
  </si>
  <si>
    <t>SVA (letzte Akontorechnung)</t>
  </si>
  <si>
    <t>Verkehrsabgaben 2026</t>
  </si>
  <si>
    <t>Daueraufträge bis Ende 2025 (Löhne Sekretariat, Technische Leiter)</t>
  </si>
  <si>
    <t>Fahrzeugversicherung 2026 fällig 31.01.2026</t>
  </si>
  <si>
    <t xml:space="preserve">Florian Tschamper Quittungen </t>
  </si>
  <si>
    <t>Dominic Hunziker Quittungen</t>
  </si>
  <si>
    <t>Fachgebietsentschädigung 2025 (siehe Mappe)</t>
  </si>
  <si>
    <t>Zwischentotal Einnahmen</t>
  </si>
  <si>
    <t>Zwischentotal Rückerstattungen</t>
  </si>
  <si>
    <t>Zwischentotal Ausgaben</t>
  </si>
  <si>
    <t>Kontostand Vereinskonto per 17.12.2025</t>
  </si>
  <si>
    <t>David Künzli Quittungen (Auszahlungen ext. Kursinstruktoren)</t>
  </si>
  <si>
    <t>Auszahlungen Q4 mit den fehlenden Auszahlungen Q2 + Q3 (ohne Bonus)</t>
  </si>
  <si>
    <t>VD-Uniformen HATEX</t>
  </si>
  <si>
    <t>Zwischentotal Einnahmen minus Ausgaben</t>
  </si>
  <si>
    <t>*</t>
  </si>
  <si>
    <r>
      <rPr>
        <sz val="12"/>
        <color rgb="FFFF0000"/>
        <rFont val="Calibri"/>
        <family val="2"/>
        <scheme val="minor"/>
      </rPr>
      <t>*</t>
    </r>
    <r>
      <rPr>
        <sz val="12"/>
        <color theme="1"/>
        <rFont val="Calibri"/>
        <family val="2"/>
        <scheme val="minor"/>
      </rPr>
      <t>Mögliche optionale Verzögerungen bei der Zahlung bis etwa März 2026:</t>
    </r>
  </si>
  <si>
    <t>Werbeprämien</t>
  </si>
  <si>
    <t>Kurs-Instruktoren</t>
  </si>
  <si>
    <t>50 Stunden Bonus</t>
  </si>
  <si>
    <t>Weihnachtsessen</t>
  </si>
  <si>
    <t>Sommer</t>
  </si>
  <si>
    <t>Vorstandsentschädigungen</t>
  </si>
  <si>
    <t>Auszahlung</t>
  </si>
  <si>
    <t>Sommer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</si>
</sst>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CHF&quot;\ #,##0.00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u/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/>
    <xf numFmtId="0" fontId="1" fillId="0" borderId="1" xfId="0" applyFont="1" applyBorder="1"/>
    <xf numFmtId="0" fontId="1" fillId="0" borderId="3" xfId="0" applyFont="1" applyBorder="1"/>
    <xf numFmtId="0" fontId="3" fillId="0" borderId="0" xfId="0" applyFont="1"/>
    <xf numFmtId="0" fontId="3" fillId="0" borderId="4" xfId="0" applyFont="1" applyBorder="1"/>
    <xf numFmtId="164" fontId="1" fillId="0" borderId="6" xfId="0" applyNumberFormat="1" applyFont="1" applyBorder="1"/>
    <xf numFmtId="0" fontId="3" fillId="2" borderId="0" xfId="0" applyFont="1" applyFill="1"/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164" fontId="1" fillId="0" borderId="14" xfId="0" applyNumberFormat="1" applyFont="1" applyBorder="1"/>
    <xf numFmtId="0" fontId="3" fillId="0" borderId="13" xfId="0" applyFont="1" applyBorder="1"/>
    <xf numFmtId="0" fontId="1" fillId="3" borderId="15" xfId="0" applyFont="1" applyFill="1" applyBorder="1"/>
    <xf numFmtId="164" fontId="1" fillId="3" borderId="17" xfId="0" applyNumberFormat="1" applyFont="1" applyFill="1" applyBorder="1"/>
    <xf numFmtId="0" fontId="1" fillId="4" borderId="7" xfId="0" applyFont="1" applyFill="1" applyBorder="1"/>
    <xf numFmtId="0" fontId="3" fillId="4" borderId="8" xfId="0" applyFont="1" applyFill="1" applyBorder="1"/>
    <xf numFmtId="164" fontId="3" fillId="0" borderId="11" xfId="0" applyNumberFormat="1" applyFont="1" applyBorder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15" xfId="0" applyFont="1" applyBorder="1"/>
    <xf numFmtId="0" fontId="4" fillId="0" borderId="16" xfId="0" applyFont="1" applyBorder="1"/>
    <xf numFmtId="164" fontId="4" fillId="0" borderId="17" xfId="0" applyNumberFormat="1" applyFont="1" applyBorder="1"/>
    <xf numFmtId="0" fontId="3" fillId="2" borderId="18" xfId="0" applyFont="1" applyFill="1" applyBorder="1"/>
    <xf numFmtId="0" fontId="3" fillId="2" borderId="19" xfId="0" applyFont="1" applyFill="1" applyBorder="1"/>
    <xf numFmtId="0" fontId="1" fillId="3" borderId="20" xfId="0" applyFont="1" applyFill="1" applyBorder="1"/>
    <xf numFmtId="0" fontId="3" fillId="0" borderId="18" xfId="0" applyFont="1" applyBorder="1"/>
    <xf numFmtId="164" fontId="3" fillId="0" borderId="19" xfId="0" applyNumberFormat="1" applyFont="1" applyBorder="1"/>
    <xf numFmtId="0" fontId="3" fillId="0" borderId="19" xfId="0" applyFont="1" applyBorder="1"/>
    <xf numFmtId="0" fontId="1" fillId="0" borderId="22" xfId="0" applyFont="1" applyBorder="1"/>
    <xf numFmtId="164" fontId="1" fillId="0" borderId="23" xfId="0" applyNumberFormat="1" applyFont="1" applyBorder="1"/>
    <xf numFmtId="0" fontId="1" fillId="4" borderId="20" xfId="0" applyFont="1" applyFill="1" applyBorder="1"/>
    <xf numFmtId="164" fontId="3" fillId="5" borderId="19" xfId="0" applyNumberFormat="1" applyFont="1" applyFill="1" applyBorder="1"/>
    <xf numFmtId="0" fontId="3" fillId="4" borderId="21" xfId="0" applyFont="1" applyFill="1" applyBorder="1"/>
    <xf numFmtId="0" fontId="3" fillId="3" borderId="21" xfId="0" applyFont="1" applyFill="1" applyBorder="1"/>
    <xf numFmtId="0" fontId="3" fillId="0" borderId="6" xfId="0" applyFont="1" applyBorder="1"/>
    <xf numFmtId="0" fontId="3" fillId="5" borderId="15" xfId="0" applyFont="1" applyFill="1" applyBorder="1"/>
    <xf numFmtId="164" fontId="1" fillId="5" borderId="17" xfId="0" applyNumberFormat="1" applyFont="1" applyFill="1" applyBorder="1"/>
    <xf numFmtId="0" fontId="1" fillId="0" borderId="18" xfId="0" applyFont="1" applyBorder="1"/>
    <xf numFmtId="164" fontId="1" fillId="0" borderId="19" xfId="0" applyNumberFormat="1" applyFont="1" applyBorder="1"/>
    <xf numFmtId="164" fontId="6" fillId="0" borderId="19" xfId="0" applyNumberFormat="1" applyFont="1" applyBorder="1"/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6" fillId="0" borderId="13" xfId="0" applyFont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5" borderId="16" xfId="0" applyFont="1" applyFill="1" applyBorder="1" applyAlignment="1">
      <alignment horizontal="center"/>
    </xf>
    <xf numFmtId="0" fontId="8" fillId="3" borderId="16" xfId="0" applyFont="1" applyFill="1" applyBorder="1" applyAlignment="1">
      <alignment horizontal="center"/>
    </xf>
    <xf numFmtId="164" fontId="3" fillId="0" borderId="19" xfId="0" applyNumberFormat="1" applyFont="1" applyFill="1" applyBorder="1"/>
    <xf numFmtId="164" fontId="6" fillId="5" borderId="19" xfId="0" applyNumberFormat="1" applyFont="1" applyFill="1" applyBorder="1"/>
    <xf numFmtId="0" fontId="6" fillId="0" borderId="0" xfId="0" applyFont="1" applyAlignment="1">
      <alignment horizontal="center"/>
    </xf>
    <xf numFmtId="164" fontId="9" fillId="5" borderId="19" xfId="0" applyNumberFormat="1" applyFont="1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19</xdr:col>
      <xdr:colOff>678390</xdr:colOff>
      <xdr:row>58</xdr:row>
      <xdr:rowOff>20595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E61FAF32-9BF9-42FA-8791-1A26DAE737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156390" cy="1106959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7C772-1034-4692-8F68-16AA0B5411D5}">
  <sheetPr>
    <pageSetUpPr fitToPage="1"/>
  </sheetPr>
  <dimension ref="A1:G50"/>
  <sheetViews>
    <sheetView tabSelected="1" topLeftCell="A17" workbookViewId="0">
      <selection activeCell="F41" sqref="F41"/>
    </sheetView>
  </sheetViews>
  <sheetFormatPr baseColWidth="10" defaultRowHeight="14.5" x14ac:dyDescent="0.35"/>
  <cols>
    <col min="1" max="1" width="61.1796875" bestFit="1" customWidth="1"/>
    <col min="2" max="2" width="10.90625" style="45"/>
    <col min="3" max="3" width="17.81640625" bestFit="1" customWidth="1"/>
    <col min="4" max="4" width="13.54296875" bestFit="1" customWidth="1"/>
  </cols>
  <sheetData>
    <row r="1" spans="1:7" ht="21" x14ac:dyDescent="0.5">
      <c r="A1" s="1" t="s">
        <v>14</v>
      </c>
      <c r="B1" s="44"/>
      <c r="C1" s="1"/>
    </row>
    <row r="3" spans="1:7" ht="15" thickBot="1" x14ac:dyDescent="0.4"/>
    <row r="4" spans="1:7" s="4" customFormat="1" ht="15.5" x14ac:dyDescent="0.35">
      <c r="A4" s="2" t="s">
        <v>13</v>
      </c>
      <c r="B4" s="46"/>
      <c r="C4" s="3" t="s">
        <v>0</v>
      </c>
      <c r="D4" s="58" t="s">
        <v>52</v>
      </c>
    </row>
    <row r="5" spans="1:7" s="4" customFormat="1" ht="16" thickBot="1" x14ac:dyDescent="0.4">
      <c r="A5" s="5" t="s">
        <v>39</v>
      </c>
      <c r="B5" s="47"/>
      <c r="C5" s="6">
        <v>29692.15</v>
      </c>
      <c r="D5" s="58" t="s">
        <v>50</v>
      </c>
    </row>
    <row r="6" spans="1:7" s="4" customFormat="1" ht="15.5" x14ac:dyDescent="0.35">
      <c r="A6" s="26"/>
      <c r="B6" s="48"/>
      <c r="C6" s="27"/>
      <c r="D6" s="58">
        <v>2026</v>
      </c>
    </row>
    <row r="7" spans="1:7" s="4" customFormat="1" ht="15.5" x14ac:dyDescent="0.35">
      <c r="A7" s="28" t="s">
        <v>24</v>
      </c>
      <c r="B7" s="49"/>
      <c r="C7" s="37"/>
    </row>
    <row r="8" spans="1:7" s="4" customFormat="1" ht="15.5" x14ac:dyDescent="0.35">
      <c r="A8" s="29" t="s">
        <v>16</v>
      </c>
      <c r="B8" s="50"/>
      <c r="C8" s="30">
        <v>18759.849999999999</v>
      </c>
    </row>
    <row r="9" spans="1:7" s="4" customFormat="1" ht="15.5" x14ac:dyDescent="0.35">
      <c r="A9" s="29" t="s">
        <v>22</v>
      </c>
      <c r="B9" s="50"/>
      <c r="C9" s="30">
        <v>3310.4</v>
      </c>
    </row>
    <row r="10" spans="1:7" s="4" customFormat="1" ht="15.5" x14ac:dyDescent="0.35">
      <c r="A10" s="29" t="s">
        <v>23</v>
      </c>
      <c r="B10" s="50"/>
      <c r="C10" s="30">
        <v>389</v>
      </c>
    </row>
    <row r="11" spans="1:7" s="4" customFormat="1" ht="15.5" x14ac:dyDescent="0.35">
      <c r="A11" s="29"/>
      <c r="B11" s="50"/>
      <c r="C11" s="31"/>
    </row>
    <row r="12" spans="1:7" s="4" customFormat="1" ht="15.5" x14ac:dyDescent="0.35">
      <c r="A12" s="32" t="s">
        <v>36</v>
      </c>
      <c r="B12" s="51"/>
      <c r="C12" s="33">
        <f>C5+C8+C9+C10</f>
        <v>52151.4</v>
      </c>
    </row>
    <row r="13" spans="1:7" s="4" customFormat="1" ht="15.5" x14ac:dyDescent="0.35">
      <c r="A13" s="26"/>
      <c r="B13" s="48"/>
      <c r="C13" s="27"/>
    </row>
    <row r="14" spans="1:7" s="4" customFormat="1" ht="15.5" x14ac:dyDescent="0.35">
      <c r="A14" s="34" t="s">
        <v>2</v>
      </c>
      <c r="B14" s="52"/>
      <c r="C14" s="36"/>
      <c r="G14" s="21"/>
    </row>
    <row r="15" spans="1:7" s="4" customFormat="1" ht="15.5" x14ac:dyDescent="0.35">
      <c r="A15" s="29" t="s">
        <v>3</v>
      </c>
      <c r="B15" s="50"/>
      <c r="C15" s="30">
        <v>11412.25</v>
      </c>
    </row>
    <row r="16" spans="1:7" s="4" customFormat="1" ht="15.5" x14ac:dyDescent="0.35">
      <c r="A16" s="29"/>
      <c r="B16" s="50"/>
      <c r="C16" s="31"/>
    </row>
    <row r="17" spans="1:3" s="4" customFormat="1" ht="15.5" x14ac:dyDescent="0.35">
      <c r="A17" s="32" t="s">
        <v>37</v>
      </c>
      <c r="B17" s="51"/>
      <c r="C17" s="33">
        <f>C12-C15</f>
        <v>40739.15</v>
      </c>
    </row>
    <row r="18" spans="1:3" s="4" customFormat="1" ht="15.5" x14ac:dyDescent="0.35">
      <c r="A18" s="26"/>
      <c r="B18" s="48"/>
      <c r="C18" s="27"/>
    </row>
    <row r="19" spans="1:3" s="4" customFormat="1" ht="15.5" x14ac:dyDescent="0.35">
      <c r="A19" s="34" t="s">
        <v>4</v>
      </c>
      <c r="B19" s="52"/>
      <c r="C19" s="36"/>
    </row>
    <row r="20" spans="1:3" s="4" customFormat="1" ht="15.5" x14ac:dyDescent="0.35">
      <c r="A20" s="29" t="s">
        <v>25</v>
      </c>
      <c r="B20" s="50" t="s">
        <v>44</v>
      </c>
      <c r="C20" s="35">
        <v>3500</v>
      </c>
    </row>
    <row r="21" spans="1:3" s="4" customFormat="1" ht="15.5" x14ac:dyDescent="0.35">
      <c r="A21" s="29" t="s">
        <v>42</v>
      </c>
      <c r="B21" s="50"/>
      <c r="C21" s="30">
        <v>4722.55</v>
      </c>
    </row>
    <row r="22" spans="1:3" s="4" customFormat="1" ht="15.5" x14ac:dyDescent="0.35">
      <c r="A22" s="29" t="s">
        <v>6</v>
      </c>
      <c r="B22" s="50"/>
      <c r="C22" s="30">
        <v>248.45</v>
      </c>
    </row>
    <row r="23" spans="1:3" s="4" customFormat="1" ht="15.5" x14ac:dyDescent="0.35">
      <c r="A23" s="29" t="s">
        <v>27</v>
      </c>
      <c r="B23" s="50"/>
      <c r="C23" s="30">
        <v>300</v>
      </c>
    </row>
    <row r="24" spans="1:3" s="4" customFormat="1" ht="15.5" x14ac:dyDescent="0.35">
      <c r="A24" s="29" t="s">
        <v>32</v>
      </c>
      <c r="B24" s="50"/>
      <c r="C24" s="30">
        <v>1910.85</v>
      </c>
    </row>
    <row r="25" spans="1:3" s="4" customFormat="1" ht="15.5" x14ac:dyDescent="0.35">
      <c r="A25" s="29" t="s">
        <v>32</v>
      </c>
      <c r="B25" s="50"/>
      <c r="C25" s="30">
        <v>1646.4</v>
      </c>
    </row>
    <row r="26" spans="1:3" s="4" customFormat="1" ht="15.5" x14ac:dyDescent="0.35">
      <c r="A26" s="29" t="s">
        <v>32</v>
      </c>
      <c r="B26" s="50"/>
      <c r="C26" s="30">
        <v>145.80000000000001</v>
      </c>
    </row>
    <row r="27" spans="1:3" s="4" customFormat="1" ht="15.5" x14ac:dyDescent="0.35">
      <c r="A27" s="29" t="s">
        <v>29</v>
      </c>
      <c r="B27" s="50" t="s">
        <v>44</v>
      </c>
      <c r="C27" s="35">
        <v>2140</v>
      </c>
    </row>
    <row r="28" spans="1:3" s="4" customFormat="1" ht="15.5" x14ac:dyDescent="0.35">
      <c r="A28" s="29" t="s">
        <v>28</v>
      </c>
      <c r="B28" s="50"/>
      <c r="C28" s="30">
        <v>58.8</v>
      </c>
    </row>
    <row r="29" spans="1:3" s="4" customFormat="1" ht="15.5" x14ac:dyDescent="0.35">
      <c r="A29" s="29" t="s">
        <v>10</v>
      </c>
      <c r="B29" s="50"/>
      <c r="C29" s="30">
        <v>1200</v>
      </c>
    </row>
    <row r="30" spans="1:3" s="4" customFormat="1" ht="15.5" x14ac:dyDescent="0.35">
      <c r="A30" s="29" t="s">
        <v>30</v>
      </c>
      <c r="B30" s="50"/>
      <c r="C30" s="30">
        <v>600</v>
      </c>
    </row>
    <row r="31" spans="1:3" s="4" customFormat="1" ht="15.5" x14ac:dyDescent="0.35">
      <c r="A31" s="29" t="s">
        <v>31</v>
      </c>
      <c r="B31" s="50"/>
      <c r="C31" s="30">
        <v>1600</v>
      </c>
    </row>
    <row r="32" spans="1:3" s="4" customFormat="1" ht="15.5" x14ac:dyDescent="0.35">
      <c r="A32" s="29" t="s">
        <v>41</v>
      </c>
      <c r="B32" s="50"/>
      <c r="C32" s="30">
        <v>31095</v>
      </c>
    </row>
    <row r="33" spans="1:4" s="4" customFormat="1" ht="15.5" x14ac:dyDescent="0.35">
      <c r="A33" s="29" t="s">
        <v>35</v>
      </c>
      <c r="B33" s="50" t="s">
        <v>44</v>
      </c>
      <c r="C33" s="56"/>
      <c r="D33" s="35">
        <v>2850</v>
      </c>
    </row>
    <row r="34" spans="1:4" s="4" customFormat="1" ht="15.5" x14ac:dyDescent="0.35">
      <c r="A34" s="29" t="s">
        <v>46</v>
      </c>
      <c r="B34" s="50"/>
      <c r="C34" s="56"/>
      <c r="D34" s="35">
        <v>1900</v>
      </c>
    </row>
    <row r="35" spans="1:4" s="4" customFormat="1" ht="15.5" x14ac:dyDescent="0.35">
      <c r="A35" s="29" t="s">
        <v>51</v>
      </c>
      <c r="B35" s="50"/>
      <c r="C35" s="56"/>
      <c r="D35" s="35">
        <v>600</v>
      </c>
    </row>
    <row r="36" spans="1:4" s="4" customFormat="1" ht="15.5" x14ac:dyDescent="0.35">
      <c r="A36" s="29" t="s">
        <v>48</v>
      </c>
      <c r="B36" s="50"/>
      <c r="C36" s="56"/>
      <c r="D36" s="35">
        <v>4500</v>
      </c>
    </row>
    <row r="37" spans="1:4" s="4" customFormat="1" ht="15.5" x14ac:dyDescent="0.35">
      <c r="A37" s="29" t="s">
        <v>47</v>
      </c>
      <c r="B37" s="50"/>
      <c r="C37" s="56"/>
      <c r="D37" s="35">
        <v>2950</v>
      </c>
    </row>
    <row r="38" spans="1:4" s="4" customFormat="1" ht="15.5" x14ac:dyDescent="0.35">
      <c r="A38" s="29" t="s">
        <v>49</v>
      </c>
      <c r="B38" s="50"/>
      <c r="C38" s="56">
        <v>110</v>
      </c>
    </row>
    <row r="39" spans="1:4" s="4" customFormat="1" ht="15.5" x14ac:dyDescent="0.35">
      <c r="A39" s="29" t="s">
        <v>33</v>
      </c>
      <c r="B39" s="50" t="s">
        <v>44</v>
      </c>
      <c r="C39" s="56"/>
      <c r="D39" s="35">
        <v>936.53</v>
      </c>
    </row>
    <row r="40" spans="1:4" s="4" customFormat="1" ht="15.5" x14ac:dyDescent="0.35">
      <c r="A40" s="29" t="s">
        <v>34</v>
      </c>
      <c r="B40" s="50" t="s">
        <v>44</v>
      </c>
      <c r="C40" s="56"/>
      <c r="D40" s="35">
        <v>301</v>
      </c>
    </row>
    <row r="41" spans="1:4" s="4" customFormat="1" ht="15.5" x14ac:dyDescent="0.35">
      <c r="A41" s="29" t="s">
        <v>40</v>
      </c>
      <c r="B41" s="50" t="s">
        <v>44</v>
      </c>
      <c r="C41" s="56"/>
      <c r="D41" s="35">
        <v>650</v>
      </c>
    </row>
    <row r="42" spans="1:4" s="4" customFormat="1" ht="15.5" x14ac:dyDescent="0.35">
      <c r="A42" s="29"/>
      <c r="B42" s="50"/>
      <c r="C42" s="30"/>
    </row>
    <row r="43" spans="1:4" s="4" customFormat="1" ht="15.5" x14ac:dyDescent="0.35">
      <c r="A43" s="32" t="s">
        <v>38</v>
      </c>
      <c r="B43" s="53"/>
      <c r="C43" s="33">
        <f>SUM(C20:C42)</f>
        <v>49277.85</v>
      </c>
      <c r="D43" s="59">
        <f>SUM(D33:D42)</f>
        <v>14687.53</v>
      </c>
    </row>
    <row r="44" spans="1:4" s="4" customFormat="1" ht="15.5" x14ac:dyDescent="0.35">
      <c r="A44" s="41"/>
      <c r="B44" s="50"/>
      <c r="C44" s="42"/>
      <c r="D44" s="57" t="s">
        <v>53</v>
      </c>
    </row>
    <row r="45" spans="1:4" s="4" customFormat="1" ht="15.5" x14ac:dyDescent="0.35">
      <c r="A45" s="41" t="s">
        <v>43</v>
      </c>
      <c r="B45" s="50"/>
      <c r="C45" s="43">
        <f>C17-C43</f>
        <v>-8538.6999999999971</v>
      </c>
    </row>
    <row r="46" spans="1:4" s="4" customFormat="1" ht="16" thickBot="1" x14ac:dyDescent="0.4">
      <c r="A46" s="29"/>
      <c r="B46" s="50"/>
      <c r="C46" s="30"/>
    </row>
    <row r="47" spans="1:4" s="4" customFormat="1" ht="16" thickBot="1" x14ac:dyDescent="0.4">
      <c r="A47" s="39" t="s">
        <v>45</v>
      </c>
      <c r="B47" s="54"/>
      <c r="C47" s="40">
        <f>C20+C27+C33+C39+C40+C41</f>
        <v>5640</v>
      </c>
    </row>
    <row r="48" spans="1:4" s="4" customFormat="1" ht="16" thickBot="1" x14ac:dyDescent="0.4">
      <c r="A48" s="5"/>
      <c r="B48" s="47"/>
      <c r="C48" s="38"/>
    </row>
    <row r="49" spans="1:3" s="4" customFormat="1" ht="16" thickBot="1" x14ac:dyDescent="0.4">
      <c r="A49" s="26"/>
      <c r="B49" s="48"/>
      <c r="C49" s="27"/>
    </row>
    <row r="50" spans="1:3" s="4" customFormat="1" ht="16" thickBot="1" x14ac:dyDescent="0.4">
      <c r="A50" s="16" t="s">
        <v>26</v>
      </c>
      <c r="B50" s="55"/>
      <c r="C50" s="17">
        <f>C47+C45</f>
        <v>-2898.6999999999971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0B10A-F16C-4824-AD73-3181098A4459}">
  <dimension ref="A1:J29"/>
  <sheetViews>
    <sheetView workbookViewId="0">
      <selection activeCell="D13" sqref="D13"/>
    </sheetView>
  </sheetViews>
  <sheetFormatPr baseColWidth="10" defaultRowHeight="14.5" x14ac:dyDescent="0.35"/>
  <cols>
    <col min="4" max="4" width="17.81640625" bestFit="1" customWidth="1"/>
  </cols>
  <sheetData>
    <row r="1" spans="1:10" ht="21" x14ac:dyDescent="0.5">
      <c r="A1" s="1" t="s">
        <v>14</v>
      </c>
      <c r="B1" s="1"/>
      <c r="C1" s="1"/>
      <c r="D1" s="1"/>
    </row>
    <row r="4" spans="1:10" s="4" customFormat="1" ht="15.5" x14ac:dyDescent="0.35">
      <c r="A4" s="18" t="s">
        <v>2</v>
      </c>
      <c r="B4" s="19"/>
      <c r="C4" s="8"/>
      <c r="D4" s="9"/>
      <c r="H4" s="21"/>
    </row>
    <row r="5" spans="1:10" s="4" customFormat="1" ht="15.5" x14ac:dyDescent="0.35">
      <c r="A5" s="10" t="s">
        <v>3</v>
      </c>
      <c r="C5" s="4" t="s">
        <v>15</v>
      </c>
      <c r="D5" s="20">
        <v>15000</v>
      </c>
    </row>
    <row r="6" spans="1:10" s="4" customFormat="1" ht="15.5" x14ac:dyDescent="0.35">
      <c r="A6" s="10" t="s">
        <v>16</v>
      </c>
      <c r="D6" s="20" t="s">
        <v>19</v>
      </c>
    </row>
    <row r="7" spans="1:10" s="4" customFormat="1" ht="15.5" x14ac:dyDescent="0.35">
      <c r="A7" s="10"/>
      <c r="D7" s="11"/>
    </row>
    <row r="8" spans="1:10" s="4" customFormat="1" ht="15.5" x14ac:dyDescent="0.35">
      <c r="A8" s="12" t="s">
        <v>1</v>
      </c>
      <c r="B8" s="13"/>
      <c r="C8" s="13"/>
      <c r="D8" s="14">
        <f>SUM(D5)</f>
        <v>15000</v>
      </c>
    </row>
    <row r="9" spans="1:10" s="4" customFormat="1" ht="15.5" x14ac:dyDescent="0.35">
      <c r="A9" s="7"/>
      <c r="B9" s="7"/>
      <c r="C9" s="7"/>
      <c r="D9" s="7"/>
    </row>
    <row r="10" spans="1:10" s="4" customFormat="1" ht="15.5" x14ac:dyDescent="0.35">
      <c r="A10" s="7"/>
      <c r="B10" s="7"/>
      <c r="C10" s="7"/>
      <c r="D10" s="7"/>
    </row>
    <row r="11" spans="1:10" s="4" customFormat="1" ht="15.5" x14ac:dyDescent="0.35">
      <c r="A11" s="18" t="s">
        <v>4</v>
      </c>
      <c r="B11" s="19"/>
      <c r="C11" s="8"/>
      <c r="D11" s="9"/>
    </row>
    <row r="12" spans="1:10" s="4" customFormat="1" ht="15.5" x14ac:dyDescent="0.35">
      <c r="A12" s="10" t="s">
        <v>17</v>
      </c>
      <c r="D12" s="20">
        <v>10000</v>
      </c>
    </row>
    <row r="13" spans="1:10" s="4" customFormat="1" ht="15.5" x14ac:dyDescent="0.35">
      <c r="A13" s="10" t="s">
        <v>5</v>
      </c>
      <c r="D13" s="20">
        <v>956</v>
      </c>
      <c r="J13" s="4" t="s">
        <v>18</v>
      </c>
    </row>
    <row r="14" spans="1:10" s="4" customFormat="1" ht="15.5" x14ac:dyDescent="0.35">
      <c r="A14" s="10" t="s">
        <v>6</v>
      </c>
      <c r="D14" s="20">
        <v>500</v>
      </c>
    </row>
    <row r="15" spans="1:10" s="4" customFormat="1" ht="15.5" x14ac:dyDescent="0.35">
      <c r="A15" s="10" t="s">
        <v>7</v>
      </c>
      <c r="D15" s="20">
        <v>300</v>
      </c>
    </row>
    <row r="16" spans="1:10" s="4" customFormat="1" ht="15.5" x14ac:dyDescent="0.35">
      <c r="A16" s="10" t="s">
        <v>8</v>
      </c>
      <c r="D16" s="20">
        <v>1750</v>
      </c>
    </row>
    <row r="17" spans="1:4" s="4" customFormat="1" ht="15.5" x14ac:dyDescent="0.35">
      <c r="A17" s="10" t="s">
        <v>8</v>
      </c>
      <c r="D17" s="20">
        <v>1760</v>
      </c>
    </row>
    <row r="18" spans="1:4" s="4" customFormat="1" ht="15.5" x14ac:dyDescent="0.35">
      <c r="A18" s="10" t="s">
        <v>8</v>
      </c>
      <c r="D18" s="20">
        <v>200</v>
      </c>
    </row>
    <row r="19" spans="1:4" s="4" customFormat="1" ht="15.5" x14ac:dyDescent="0.35">
      <c r="A19" s="10" t="s">
        <v>9</v>
      </c>
      <c r="D19" s="20">
        <v>8000</v>
      </c>
    </row>
    <row r="20" spans="1:4" s="4" customFormat="1" ht="15.5" x14ac:dyDescent="0.35">
      <c r="A20" s="10" t="s">
        <v>10</v>
      </c>
      <c r="D20" s="20">
        <v>1200</v>
      </c>
    </row>
    <row r="21" spans="1:4" s="4" customFormat="1" ht="15.5" x14ac:dyDescent="0.35">
      <c r="A21" s="10" t="s">
        <v>11</v>
      </c>
      <c r="D21" s="20">
        <v>600</v>
      </c>
    </row>
    <row r="22" spans="1:4" s="4" customFormat="1" ht="15.5" x14ac:dyDescent="0.35">
      <c r="A22" s="10" t="s">
        <v>20</v>
      </c>
      <c r="D22" s="20">
        <v>12000</v>
      </c>
    </row>
    <row r="23" spans="1:4" s="4" customFormat="1" ht="15.5" x14ac:dyDescent="0.35">
      <c r="A23" s="10" t="s">
        <v>12</v>
      </c>
      <c r="D23" s="20">
        <v>5700</v>
      </c>
    </row>
    <row r="24" spans="1:4" s="4" customFormat="1" ht="15.5" x14ac:dyDescent="0.35">
      <c r="A24" s="10"/>
      <c r="D24" s="11"/>
    </row>
    <row r="25" spans="1:4" s="4" customFormat="1" ht="15.5" x14ac:dyDescent="0.35">
      <c r="A25" s="12" t="s">
        <v>1</v>
      </c>
      <c r="B25" s="15"/>
      <c r="C25" s="15"/>
      <c r="D25" s="14">
        <f>SUM(D12:D24)</f>
        <v>42966</v>
      </c>
    </row>
    <row r="26" spans="1:4" s="4" customFormat="1" ht="15.5" x14ac:dyDescent="0.35">
      <c r="A26" s="7"/>
      <c r="B26" s="7"/>
      <c r="C26" s="7"/>
      <c r="D26" s="7"/>
    </row>
    <row r="28" spans="1:4" ht="19" thickBot="1" x14ac:dyDescent="0.5">
      <c r="A28" s="22"/>
      <c r="B28" s="22"/>
      <c r="C28" s="22"/>
      <c r="D28" s="22"/>
    </row>
    <row r="29" spans="1:4" ht="19" thickBot="1" x14ac:dyDescent="0.5">
      <c r="A29" s="23" t="s">
        <v>21</v>
      </c>
      <c r="B29" s="24"/>
      <c r="C29" s="24"/>
      <c r="D29" s="25">
        <f>D8+D25</f>
        <v>57966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BC126-E5A7-4095-89C7-6670B20F8EAC}">
  <dimension ref="A1"/>
  <sheetViews>
    <sheetView topLeftCell="A13" workbookViewId="0"/>
  </sheetViews>
  <sheetFormatPr baseColWidth="10" defaultRowHeight="14.5" x14ac:dyDescent="0.35"/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2026</vt:lpstr>
      <vt:lpstr>Tabelle2</vt:lpstr>
      <vt:lpstr>offene Fachgebietsentschädigung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 Treuhand GmbH</dc:creator>
  <cp:lastModifiedBy>Künzli David</cp:lastModifiedBy>
  <cp:lastPrinted>2025-12-17T16:31:00Z</cp:lastPrinted>
  <dcterms:created xsi:type="dcterms:W3CDTF">2024-10-19T12:02:00Z</dcterms:created>
  <dcterms:modified xsi:type="dcterms:W3CDTF">2025-12-17T20:00:20Z</dcterms:modified>
</cp:coreProperties>
</file>